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7DC25CA0-601F-4690-91C4-CC5E635150C4}" xr6:coauthVersionLast="47" xr6:coauthVersionMax="47" xr10:uidLastSave="{00000000-0000-0000-0000-000000000000}"/>
  <bookViews>
    <workbookView xWindow="-120" yWindow="-120" windowWidth="29040" windowHeight="15720" xr2:uid="{D4280587-B3F3-463C-BC19-28D46E95DC28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D47" i="1"/>
  <c r="D62" i="1"/>
  <c r="C47" i="1"/>
  <c r="C62" i="1"/>
  <c r="G81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<sst xmlns="http://schemas.openxmlformats.org/spreadsheetml/2006/main" count="127" uniqueCount="124">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</sst>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A040-EB60-402E-AC4C-7AC99AED2081}">
  <sheetPr>
    <pageSetUpPr fitToPage="1"/>
  </sheetPr>
  <dimension ref="B1:G82"/>
  <sheetViews>
    <sheetView tabSelected="1" zoomScaleNormal="100" workbookViewId="0">
      <pane ySplit="6" topLeftCell="A58" activePane="bottomLeft" state="frozen"/>
      <selection pane="bottomLeft" activeCell="E69" sqref="E6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18196618.470000003</v>
      </c>
      <c r="D9" s="9">
        <f>SUM(D10:D16)</f>
        <v>7782305.8599999994</v>
      </c>
      <c r="E9" s="11" t="s">
        <v>8</v>
      </c>
      <c r="F9" s="9">
        <f>SUM(F10:F18)</f>
        <v>1505360.29</v>
      </c>
      <c r="G9" s="9">
        <f>SUM(G10:G18)</f>
        <v>7651251.4900000002</v>
      </c>
    </row>
    <row r="10" spans="2:7" x14ac:dyDescent="0.2">
      <c r="B10" s="12" t="s">
        <v>9</v>
      </c>
      <c r="C10" s="9">
        <v>50386.53</v>
      </c>
      <c r="D10" s="9">
        <v>-0.01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18118967.34</v>
      </c>
      <c r="D11" s="9">
        <v>7755041.2699999996</v>
      </c>
      <c r="E11" s="13" t="s">
        <v>12</v>
      </c>
      <c r="F11" s="9">
        <v>418749.54</v>
      </c>
      <c r="G11" s="9">
        <v>5185719.33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27264.6</v>
      </c>
      <c r="D15" s="9">
        <v>27264.6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1086610.75</v>
      </c>
      <c r="G16" s="9">
        <v>2465532.16</v>
      </c>
    </row>
    <row r="17" spans="2:7" x14ac:dyDescent="0.2">
      <c r="B17" s="10" t="s">
        <v>23</v>
      </c>
      <c r="C17" s="9">
        <f>SUM(C18:C24)</f>
        <v>1061.0899999999999</v>
      </c>
      <c r="D17" s="9">
        <f>SUM(D18:D24)</f>
        <v>4414244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4414244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1061.0899999999999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18197679.560000002</v>
      </c>
      <c r="D47" s="9">
        <f>D9+D17+D25+D31+D37+D38+D41</f>
        <v>12196549.859999999</v>
      </c>
      <c r="E47" s="8" t="s">
        <v>82</v>
      </c>
      <c r="F47" s="9">
        <f>F9+F19+F23+F26+F27+F31+F38+F42</f>
        <v>1505360.29</v>
      </c>
      <c r="G47" s="9">
        <f>G9+G19+G23+G26+G27+G31+G38+G42</f>
        <v>7651251.4900000002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80904561.480000004</v>
      </c>
      <c r="D52" s="9">
        <v>80904561.480000004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77626281.849999994</v>
      </c>
      <c r="D53" s="9">
        <v>77626281.849999994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5753531.7800000003</v>
      </c>
      <c r="D54" s="9">
        <v>5753531.7800000003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-122318587.68000001</v>
      </c>
      <c r="D55" s="9">
        <v>-118745159.64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1505360.29</v>
      </c>
      <c r="G59" s="9">
        <f>G47+G57</f>
        <v>7651251.4900000002</v>
      </c>
    </row>
    <row r="60" spans="2:7" ht="25.5" x14ac:dyDescent="0.2">
      <c r="B60" s="6" t="s">
        <v>102</v>
      </c>
      <c r="C60" s="9">
        <f>SUM(C50:C58)</f>
        <v>41965787.429999977</v>
      </c>
      <c r="D60" s="9">
        <f>SUM(D50:D58)</f>
        <v>45539215.469999984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60163466.98999998</v>
      </c>
      <c r="D62" s="9">
        <f>D47+D60</f>
        <v>57735765.329999983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56281810.909999996</v>
      </c>
      <c r="G63" s="9">
        <f>SUM(G64:G66)</f>
        <v>56281810.909999996</v>
      </c>
    </row>
    <row r="64" spans="2:7" x14ac:dyDescent="0.2">
      <c r="B64" s="10"/>
      <c r="C64" s="9"/>
      <c r="D64" s="9"/>
      <c r="E64" s="11" t="s">
        <v>106</v>
      </c>
      <c r="F64" s="9">
        <v>23135536.300000001</v>
      </c>
      <c r="G64" s="9">
        <v>23135536.300000001</v>
      </c>
    </row>
    <row r="65" spans="2:7" x14ac:dyDescent="0.2">
      <c r="B65" s="10"/>
      <c r="C65" s="9"/>
      <c r="D65" s="9"/>
      <c r="E65" s="11" t="s">
        <v>107</v>
      </c>
      <c r="F65" s="9">
        <v>33146274.609999999</v>
      </c>
      <c r="G65" s="9">
        <v>33146274.609999999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2376295.7899999991</v>
      </c>
      <c r="G68" s="9">
        <f>SUM(G69:G73)</f>
        <v>-6197297.0700000003</v>
      </c>
    </row>
    <row r="69" spans="2:7" x14ac:dyDescent="0.2">
      <c r="B69" s="10"/>
      <c r="C69" s="9"/>
      <c r="D69" s="9"/>
      <c r="E69" s="11" t="s">
        <v>119</v>
      </c>
      <c r="F69" s="9">
        <v>12319229.539999999</v>
      </c>
      <c r="G69" s="9">
        <v>808812.68</v>
      </c>
    </row>
    <row r="70" spans="2:7" x14ac:dyDescent="0.2">
      <c r="B70" s="10"/>
      <c r="C70" s="9"/>
      <c r="D70" s="9"/>
      <c r="E70" s="11" t="s">
        <v>110</v>
      </c>
      <c r="F70" s="9">
        <v>-10463312.83</v>
      </c>
      <c r="G70" s="9">
        <v>-7526488.8300000001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520379.08</v>
      </c>
      <c r="G72" s="9">
        <v>520379.08</v>
      </c>
    </row>
    <row r="73" spans="2:7" x14ac:dyDescent="0.2">
      <c r="B73" s="10"/>
      <c r="C73" s="9"/>
      <c r="D73" s="9"/>
      <c r="E73" s="11" t="s">
        <v>113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58658106.699999996</v>
      </c>
      <c r="G79" s="9">
        <f>G63+G68+G75</f>
        <v>50084513.839999996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60163466.989999995</v>
      </c>
      <c r="G81" s="9">
        <f>G59+G79</f>
        <v>57735765.329999998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2016-12-20T19:33:34Z</cp:lastPrinted>
  <dcterms:created xsi:type="dcterms:W3CDTF">2016-10-11T18:36:49Z</dcterms:created>
  <dcterms:modified xsi:type="dcterms:W3CDTF">2025-10-20T20:46:35Z</dcterms:modified>
</cp:coreProperties>
</file>